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Цены на комплектующие" sheetId="1" r:id="rId1"/>
  </sheets>
  <calcPr calcId="145621"/>
</workbook>
</file>

<file path=xl/calcChain.xml><?xml version="1.0" encoding="utf-8"?>
<calcChain xmlns="http://schemas.openxmlformats.org/spreadsheetml/2006/main">
  <c r="AD11" i="1" l="1"/>
  <c r="AG6" i="1"/>
  <c r="AF6" i="1"/>
  <c r="AE6" i="1"/>
  <c r="AD6" i="1"/>
  <c r="AG7" i="1" l="1"/>
  <c r="AG4" i="1"/>
  <c r="AG8" i="1"/>
  <c r="AF8" i="1"/>
  <c r="AF7" i="1"/>
  <c r="AF4" i="1"/>
  <c r="AE8" i="1"/>
  <c r="AE7" i="1"/>
  <c r="AE4" i="1"/>
  <c r="AD8" i="1"/>
  <c r="AD7" i="1"/>
  <c r="AD4" i="1"/>
  <c r="AG11" i="1"/>
  <c r="AI11" i="1" s="1"/>
  <c r="AG10" i="1"/>
  <c r="AI10" i="1" s="1"/>
  <c r="AG9" i="1"/>
  <c r="AI9" i="1" s="1"/>
  <c r="AG5" i="1"/>
  <c r="AI5" i="1" s="1"/>
  <c r="AE11" i="1"/>
  <c r="AE10" i="1"/>
  <c r="AE9" i="1"/>
  <c r="AE5" i="1"/>
  <c r="AF11" i="1"/>
  <c r="AD9" i="1"/>
  <c r="AF10" i="1"/>
  <c r="AF9" i="1"/>
  <c r="AF5" i="1"/>
  <c r="AD5" i="1"/>
  <c r="AD10" i="1"/>
  <c r="AH9" i="1" l="1"/>
  <c r="AH5" i="1"/>
  <c r="AH10" i="1"/>
  <c r="AH11" i="1"/>
  <c r="AI8" i="1"/>
  <c r="AI7" i="1"/>
  <c r="AI6" i="1"/>
  <c r="AI4" i="1"/>
  <c r="AH8" i="1"/>
  <c r="AH7" i="1"/>
  <c r="AH6" i="1"/>
  <c r="AH4" i="1"/>
</calcChain>
</file>

<file path=xl/sharedStrings.xml><?xml version="1.0" encoding="utf-8"?>
<sst xmlns="http://schemas.openxmlformats.org/spreadsheetml/2006/main" count="128" uniqueCount="88">
  <si>
    <t>Корпус</t>
  </si>
  <si>
    <t>Zalman Z3 Black</t>
  </si>
  <si>
    <t>Блок питания</t>
  </si>
  <si>
    <t>AeroCool KCAS 600</t>
  </si>
  <si>
    <t>Оперативная память</t>
  </si>
  <si>
    <t>SSD</t>
  </si>
  <si>
    <t>HDD</t>
  </si>
  <si>
    <t>Toshiba P300</t>
  </si>
  <si>
    <t>Seagate Barracuda ST1000DM010</t>
  </si>
  <si>
    <t>Кулер</t>
  </si>
  <si>
    <t>Crown CM-4</t>
  </si>
  <si>
    <t>Видеокарта</t>
  </si>
  <si>
    <t>MSI GTX 1070 Ti ARMOR 8G</t>
  </si>
  <si>
    <t>Gigabyte WindForce 3X GeForce GTX 1080 GV-N1080G1 GAMING-8GD</t>
  </si>
  <si>
    <t>Процессоры AMD</t>
  </si>
  <si>
    <t>Ryzen 5 1600</t>
  </si>
  <si>
    <t>Ryzen 7 1700</t>
  </si>
  <si>
    <t>Ryzen 7 1700X</t>
  </si>
  <si>
    <t>Материнские платы AMD</t>
  </si>
  <si>
    <t>Asus Prime B350M-K</t>
  </si>
  <si>
    <t>Процессоры Intel</t>
  </si>
  <si>
    <t>i5-8600K</t>
  </si>
  <si>
    <t>i7-8700</t>
  </si>
  <si>
    <t>Материнские платы Intel</t>
  </si>
  <si>
    <t>ASUS TUF Z370-PLUS GAMING</t>
  </si>
  <si>
    <t>Thermaltake Contac Silent 12
CL-P039-AL12BL-A</t>
  </si>
  <si>
    <t>ID-COOLING
SE-214L-W/R</t>
  </si>
  <si>
    <t>ASUS Dual GeForce GTX1070
DUAL-GTX1070-O8G</t>
  </si>
  <si>
    <t>InnoVISION (Inno3D) iChill X3 GeForce GTX 1070 Ti
C107T3-1SDN-P5DN</t>
  </si>
  <si>
    <t>MSI
Z370-A PRO</t>
  </si>
  <si>
    <t>ComputerUniverse</t>
  </si>
  <si>
    <t>DNS</t>
  </si>
  <si>
    <t>Ситилинк</t>
  </si>
  <si>
    <t>Pleer</t>
  </si>
  <si>
    <t>Юлмарт</t>
  </si>
  <si>
    <t>Megabit</t>
  </si>
  <si>
    <t>OLDI</t>
  </si>
  <si>
    <t>Corsair Vengeance LPX 2666 CMK16GX4M2A2666C16</t>
  </si>
  <si>
    <t>Corsair Vengeance LPX 3600 CMK16GX4M2B3600C18</t>
  </si>
  <si>
    <t>computeruniverse.ru</t>
  </si>
  <si>
    <t>dns-shop.ru</t>
  </si>
  <si>
    <t>citilink.ru</t>
  </si>
  <si>
    <t>pleer.ru</t>
  </si>
  <si>
    <t>ulmart.ru</t>
  </si>
  <si>
    <t>megabitcomp.ru</t>
  </si>
  <si>
    <t>oldi.ru</t>
  </si>
  <si>
    <t>ogo1.ru</t>
  </si>
  <si>
    <t>ОГО!</t>
  </si>
  <si>
    <t>—</t>
  </si>
  <si>
    <t>данных модулей нет, приведена ожидаемая цена</t>
  </si>
  <si>
    <t>Western Digital Blue WD10EZEX</t>
  </si>
  <si>
    <t>GeForce GTX 1060 Palit Dual</t>
  </si>
  <si>
    <t>Asus GeForce GTX 1060 DUAL-GTX1060-O6G</t>
  </si>
  <si>
    <t>MSI GeForce GTX 1060 ARMOR 6G OCV1 6GB</t>
  </si>
  <si>
    <t>MSI GTX 1070 GAMING</t>
  </si>
  <si>
    <t>EVGA GTX 1070 FTW GAMING ACX 3.0</t>
  </si>
  <si>
    <t>Palit GeForce® GTX 1070 Ti, PA-GTX1070</t>
  </si>
  <si>
    <t>KFA2 GeForce GTX 1070 Ti EX OC</t>
  </si>
  <si>
    <t>Asus GeForce GTX 1070 Ti ROG-STRIX-GTX1070TI-A8G-GAMING</t>
  </si>
  <si>
    <t>GIGABYTE GeForce GTX1080 Windforce</t>
  </si>
  <si>
    <t>KFA2 GTX 1080 EX OC</t>
  </si>
  <si>
    <t>Palit GeForce GTX 1080 PA-GTX1080 GameRock 8G</t>
  </si>
  <si>
    <t>ASUS PRIME B350M-A</t>
  </si>
  <si>
    <t>ASUS Prime Z370-P</t>
  </si>
  <si>
    <t>BOX-версия, с кулером</t>
  </si>
  <si>
    <t>Кулера в комплекте нет</t>
  </si>
  <si>
    <t>i7-8700K</t>
  </si>
  <si>
    <t>XFX P1-500B-XTFR,
500 Вт</t>
  </si>
  <si>
    <t>Deepcool Gammaxx 400,
125 W</t>
  </si>
  <si>
    <t>Thermaltake Contac 21,
140 W</t>
  </si>
  <si>
    <t>DEEPCOOL GAMMAXX S40,
125 W</t>
  </si>
  <si>
    <t>ASUS Expedition
EX-GTX1060-O6G</t>
  </si>
  <si>
    <t>PALIT GeForce GTX 1070 GAMEROCK,
PA-GTX1070</t>
  </si>
  <si>
    <t>ASUS GeForce GTX 1080,
STRIX-GTX1080-8G-GAMING</t>
  </si>
  <si>
    <t>MIN</t>
  </si>
  <si>
    <t>MAX</t>
  </si>
  <si>
    <t>AMD</t>
  </si>
  <si>
    <t>INTEL</t>
  </si>
  <si>
    <t>Intenso TOP SSD 256GB</t>
  </si>
  <si>
    <t>SmartBuy Revival 2, SB240GB-RVVL2-25SAT3 самая дешёвая модель, память TLC</t>
  </si>
  <si>
    <t>AMD Radeon R3 R3SL240G самая дешёвая модель, память TLC</t>
  </si>
  <si>
    <t>Разница между сборками Intel/AMD</t>
  </si>
  <si>
    <t>SmartBuy Ignition Plus
SB240GB-IGNP-25SAT3</t>
  </si>
  <si>
    <t>Покупается коробочная версия процессора с кулером</t>
  </si>
  <si>
    <t>Сборка, полностью составленная из обозначенных компонентов</t>
  </si>
  <si>
    <t>Красным помечается соответствующая замена в ряду (по вертикали), причём, последовательно. Например, в столбце SSD цене 4915 соответствует Intenso, 5590 — AMD Radeon и т. д.</t>
  </si>
  <si>
    <t>Samsung 850 PRO
MZ-7KE256BW</t>
  </si>
  <si>
    <t>Zalman Z3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</si>
</sst>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6" xfId="0" applyBorder="1"/>
    <xf numFmtId="0" fontId="1" fillId="0" borderId="5" xfId="0" applyFont="1" applyBorder="1"/>
    <xf numFmtId="0" fontId="0" fillId="0" borderId="6" xfId="0" applyFill="1" applyBorder="1"/>
    <xf numFmtId="0" fontId="1" fillId="0" borderId="7" xfId="0" applyFont="1" applyBorder="1"/>
    <xf numFmtId="0" fontId="0" fillId="0" borderId="10" xfId="0" applyFill="1" applyBorder="1"/>
    <xf numFmtId="0" fontId="5" fillId="2" borderId="5" xfId="0" applyFont="1" applyFill="1" applyBorder="1"/>
    <xf numFmtId="0" fontId="0" fillId="2" borderId="5" xfId="0" applyFill="1" applyBorder="1"/>
    <xf numFmtId="0" fontId="0" fillId="0" borderId="7" xfId="0" applyBorder="1"/>
    <xf numFmtId="9" fontId="0" fillId="0" borderId="5" xfId="0" applyNumberFormat="1" applyBorder="1"/>
    <xf numFmtId="9" fontId="0" fillId="0" borderId="6" xfId="0" applyNumberFormat="1" applyBorder="1"/>
    <xf numFmtId="9" fontId="0" fillId="0" borderId="7" xfId="0" applyNumberFormat="1" applyBorder="1"/>
    <xf numFmtId="9" fontId="0" fillId="0" borderId="10" xfId="0" applyNumberFormat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0" fillId="0" borderId="9" xfId="0" applyBorder="1"/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0" xfId="0" applyFill="1" applyBorder="1"/>
    <xf numFmtId="0" fontId="5" fillId="0" borderId="7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1"/>
  <sheetViews>
    <sheetView tabSelected="1" zoomScaleNormal="100" workbookViewId="0">
      <pane xSplit="3" topLeftCell="D1" activePane="topRight" state="frozen"/>
      <selection pane="topRight" activeCell="E20" sqref="E20"/>
    </sheetView>
  </sheetViews>
  <sheetFormatPr defaultRowHeight="15" x14ac:dyDescent="0.25"/>
  <cols>
    <col min="1" max="1" width="10.85546875" customWidth="1"/>
    <col min="2" max="2" width="18.140625" bestFit="1" customWidth="1"/>
    <col min="3" max="3" width="17.28515625" bestFit="1" customWidth="1"/>
    <col min="4" max="4" width="7" customWidth="1"/>
    <col min="5" max="5" width="8" customWidth="1"/>
    <col min="6" max="6" width="18.140625" customWidth="1"/>
    <col min="7" max="7" width="17.5703125" customWidth="1"/>
    <col min="8" max="8" width="17.28515625" customWidth="1"/>
    <col min="9" max="9" width="10" customWidth="1"/>
    <col min="10" max="10" width="8" customWidth="1"/>
    <col min="11" max="11" width="11" customWidth="1"/>
    <col min="12" max="12" width="5.7109375" customWidth="1"/>
    <col min="13" max="13" width="10.5703125" customWidth="1"/>
    <col min="14" max="14" width="13.5703125" customWidth="1"/>
    <col min="15" max="15" width="12.5703125" bestFit="1" customWidth="1"/>
    <col min="16" max="16" width="16.42578125" customWidth="1"/>
    <col min="17" max="17" width="15.42578125" customWidth="1"/>
    <col min="18" max="18" width="9" customWidth="1"/>
    <col min="19" max="19" width="17.85546875" customWidth="1"/>
    <col min="20" max="20" width="14.140625" customWidth="1"/>
    <col min="21" max="21" width="7.28515625" customWidth="1"/>
    <col min="22" max="22" width="7" customWidth="1"/>
    <col min="23" max="23" width="8.140625" customWidth="1"/>
    <col min="24" max="24" width="11.42578125" customWidth="1"/>
    <col min="25" max="25" width="8.140625" bestFit="1" customWidth="1"/>
    <col min="26" max="26" width="6.85546875" customWidth="1"/>
    <col min="27" max="27" width="6" bestFit="1" customWidth="1"/>
    <col min="28" max="28" width="8.42578125" customWidth="1"/>
    <col min="29" max="29" width="1.42578125" customWidth="1"/>
    <col min="30" max="30" width="9.42578125" customWidth="1"/>
  </cols>
  <sheetData>
    <row r="1" spans="2:35" ht="19.5" customHeight="1" thickBot="1" x14ac:dyDescent="0.3"/>
    <row r="2" spans="2:35" ht="43.5" customHeight="1" x14ac:dyDescent="0.25">
      <c r="B2" s="16"/>
      <c r="C2" s="17"/>
      <c r="D2" s="29" t="s">
        <v>0</v>
      </c>
      <c r="E2" s="34" t="s">
        <v>2</v>
      </c>
      <c r="F2" s="71" t="s">
        <v>4</v>
      </c>
      <c r="G2" s="72"/>
      <c r="H2" s="34" t="s">
        <v>5</v>
      </c>
      <c r="I2" s="71" t="s">
        <v>6</v>
      </c>
      <c r="J2" s="73"/>
      <c r="K2" s="72"/>
      <c r="L2" s="71" t="s">
        <v>9</v>
      </c>
      <c r="M2" s="73"/>
      <c r="N2" s="72"/>
      <c r="O2" s="71" t="s">
        <v>11</v>
      </c>
      <c r="P2" s="73"/>
      <c r="Q2" s="73"/>
      <c r="R2" s="73"/>
      <c r="S2" s="73"/>
      <c r="T2" s="72"/>
      <c r="U2" s="71" t="s">
        <v>14</v>
      </c>
      <c r="V2" s="73"/>
      <c r="W2" s="72"/>
      <c r="X2" s="29" t="s">
        <v>18</v>
      </c>
      <c r="Y2" s="71" t="s">
        <v>20</v>
      </c>
      <c r="Z2" s="72"/>
      <c r="AA2" s="71" t="s">
        <v>23</v>
      </c>
      <c r="AB2" s="72"/>
      <c r="AD2" s="74" t="s">
        <v>76</v>
      </c>
      <c r="AE2" s="75"/>
      <c r="AF2" s="74" t="s">
        <v>77</v>
      </c>
      <c r="AG2" s="75"/>
      <c r="AH2" s="77" t="s">
        <v>81</v>
      </c>
      <c r="AI2" s="78"/>
    </row>
    <row r="3" spans="2:35" ht="72.75" thickBot="1" x14ac:dyDescent="0.3">
      <c r="B3" s="53"/>
      <c r="C3" s="61"/>
      <c r="D3" s="62" t="s">
        <v>1</v>
      </c>
      <c r="E3" s="63" t="s">
        <v>3</v>
      </c>
      <c r="F3" s="63" t="s">
        <v>37</v>
      </c>
      <c r="G3" s="64" t="s">
        <v>38</v>
      </c>
      <c r="H3" s="63" t="s">
        <v>82</v>
      </c>
      <c r="I3" s="63" t="s">
        <v>50</v>
      </c>
      <c r="J3" s="65" t="s">
        <v>7</v>
      </c>
      <c r="K3" s="64" t="s">
        <v>8</v>
      </c>
      <c r="L3" s="63" t="s">
        <v>10</v>
      </c>
      <c r="M3" s="65" t="s">
        <v>26</v>
      </c>
      <c r="N3" s="64" t="s">
        <v>25</v>
      </c>
      <c r="O3" s="63" t="s">
        <v>51</v>
      </c>
      <c r="P3" s="65" t="s">
        <v>71</v>
      </c>
      <c r="Q3" s="65" t="s">
        <v>27</v>
      </c>
      <c r="R3" s="65" t="s">
        <v>12</v>
      </c>
      <c r="S3" s="65" t="s">
        <v>28</v>
      </c>
      <c r="T3" s="64" t="s">
        <v>13</v>
      </c>
      <c r="U3" s="63" t="s">
        <v>15</v>
      </c>
      <c r="V3" s="66" t="s">
        <v>16</v>
      </c>
      <c r="W3" s="59" t="s">
        <v>17</v>
      </c>
      <c r="X3" s="67" t="s">
        <v>19</v>
      </c>
      <c r="Y3" s="58" t="s">
        <v>21</v>
      </c>
      <c r="Z3" s="59" t="s">
        <v>22</v>
      </c>
      <c r="AA3" s="58" t="s">
        <v>29</v>
      </c>
      <c r="AB3" s="59" t="s">
        <v>24</v>
      </c>
      <c r="AD3" s="58" t="s">
        <v>74</v>
      </c>
      <c r="AE3" s="59" t="s">
        <v>75</v>
      </c>
      <c r="AF3" s="58" t="s">
        <v>74</v>
      </c>
      <c r="AG3" s="59" t="s">
        <v>75</v>
      </c>
      <c r="AH3" s="58" t="s">
        <v>74</v>
      </c>
      <c r="AI3" s="59" t="s">
        <v>75</v>
      </c>
    </row>
    <row r="4" spans="2:35" x14ac:dyDescent="0.25">
      <c r="B4" s="19" t="s">
        <v>30</v>
      </c>
      <c r="C4" s="2" t="s">
        <v>39</v>
      </c>
      <c r="D4" s="30">
        <v>2748</v>
      </c>
      <c r="E4" s="60">
        <v>2633</v>
      </c>
      <c r="F4" s="35">
        <v>11762</v>
      </c>
      <c r="G4" s="20">
        <v>14045</v>
      </c>
      <c r="H4" s="41">
        <v>4915</v>
      </c>
      <c r="I4" s="35">
        <v>2569</v>
      </c>
      <c r="J4" s="6">
        <v>2452</v>
      </c>
      <c r="K4" s="20">
        <v>2627</v>
      </c>
      <c r="L4" s="35" t="s">
        <v>48</v>
      </c>
      <c r="M4" s="3" t="s">
        <v>48</v>
      </c>
      <c r="N4" s="20">
        <v>1602</v>
      </c>
      <c r="O4" s="35">
        <v>17146</v>
      </c>
      <c r="P4" s="3">
        <v>19663</v>
      </c>
      <c r="Q4" s="3">
        <v>31075</v>
      </c>
      <c r="R4" s="3">
        <v>28910</v>
      </c>
      <c r="S4" s="3">
        <v>31836</v>
      </c>
      <c r="T4" s="41">
        <v>35406</v>
      </c>
      <c r="U4" s="35">
        <v>11645</v>
      </c>
      <c r="V4" s="3">
        <v>16854</v>
      </c>
      <c r="W4" s="20">
        <v>19488</v>
      </c>
      <c r="X4" s="30">
        <v>4271</v>
      </c>
      <c r="Y4" s="35">
        <v>18376</v>
      </c>
      <c r="Z4" s="20">
        <v>21244</v>
      </c>
      <c r="AA4" s="35">
        <v>7256</v>
      </c>
      <c r="AB4" s="20">
        <v>9188</v>
      </c>
      <c r="AD4" s="18">
        <f>SUM(D4:F4,H4,J4,N4,O4,U4,X4)</f>
        <v>59174</v>
      </c>
      <c r="AE4" s="46">
        <f>SUM(D4:E4,G4,H4,K4,N4,T4,W4,X4)</f>
        <v>87735</v>
      </c>
      <c r="AF4" s="18">
        <f>SUM(D4:F4,H4,J4,N4,O4,Y4,AA4)</f>
        <v>68890</v>
      </c>
      <c r="AG4" s="46">
        <f>SUM(D4:E4,G4,H4,K4,N4,T4,Z4,AB4)</f>
        <v>94408</v>
      </c>
      <c r="AH4" s="54">
        <f t="shared" ref="AH4:AI11" si="0">(AF4-AD4)/AD4</f>
        <v>0.16419373373441037</v>
      </c>
      <c r="AI4" s="55">
        <f t="shared" si="0"/>
        <v>7.6058585513193139E-2</v>
      </c>
    </row>
    <row r="5" spans="2:35" x14ac:dyDescent="0.25">
      <c r="B5" s="19" t="s">
        <v>31</v>
      </c>
      <c r="C5" s="2" t="s">
        <v>40</v>
      </c>
      <c r="D5" s="30">
        <v>3150</v>
      </c>
      <c r="E5" s="35">
        <v>3250</v>
      </c>
      <c r="F5" s="35">
        <v>14299</v>
      </c>
      <c r="G5" s="20" t="s">
        <v>48</v>
      </c>
      <c r="H5" s="35">
        <v>6199</v>
      </c>
      <c r="I5" s="35">
        <v>3099</v>
      </c>
      <c r="J5" s="6">
        <v>2899</v>
      </c>
      <c r="K5" s="20">
        <v>3050</v>
      </c>
      <c r="L5" s="35">
        <v>2150</v>
      </c>
      <c r="M5" s="3">
        <v>1599</v>
      </c>
      <c r="N5" s="20">
        <v>1699</v>
      </c>
      <c r="O5" s="35">
        <v>19299</v>
      </c>
      <c r="P5" s="3">
        <v>26199</v>
      </c>
      <c r="Q5" s="3">
        <v>34499</v>
      </c>
      <c r="R5" s="3">
        <v>41399</v>
      </c>
      <c r="S5" s="3">
        <v>36799</v>
      </c>
      <c r="T5" s="20">
        <v>48650</v>
      </c>
      <c r="U5" s="35">
        <v>14499</v>
      </c>
      <c r="V5" s="3">
        <v>20299</v>
      </c>
      <c r="W5" s="20">
        <v>25299</v>
      </c>
      <c r="X5" s="30">
        <v>4999</v>
      </c>
      <c r="Y5" s="35">
        <v>18499</v>
      </c>
      <c r="Z5" s="20">
        <v>22299</v>
      </c>
      <c r="AA5" s="35">
        <v>9999</v>
      </c>
      <c r="AB5" s="20">
        <v>10999</v>
      </c>
      <c r="AD5" s="52">
        <f>SUM(D5:F5,H5,J5,M5,O5,U5,X5)</f>
        <v>70193</v>
      </c>
      <c r="AE5" s="68">
        <f>SUM(D5:F5,H5,I5,L5,T5,W5,X5)</f>
        <v>111095</v>
      </c>
      <c r="AF5" s="51">
        <f>SUM(D5:F5,H5,J5,M5,O5,Y5,AA5)</f>
        <v>79193</v>
      </c>
      <c r="AG5" s="68">
        <f>SUM(D5:F5,H5,I5,L5,T5,Z5,AB5)</f>
        <v>114095</v>
      </c>
      <c r="AH5" s="54">
        <f t="shared" si="0"/>
        <v>0.12821791346715483</v>
      </c>
      <c r="AI5" s="55">
        <f t="shared" si="0"/>
        <v>2.7003915567757324E-2</v>
      </c>
    </row>
    <row r="6" spans="2:35" s="11" customFormat="1" x14ac:dyDescent="0.25">
      <c r="B6" s="21" t="s">
        <v>32</v>
      </c>
      <c r="C6" s="9" t="s">
        <v>41</v>
      </c>
      <c r="D6" s="31">
        <v>2790</v>
      </c>
      <c r="E6" s="36">
        <v>2960</v>
      </c>
      <c r="F6" s="36">
        <v>13990</v>
      </c>
      <c r="G6" s="22" t="s">
        <v>48</v>
      </c>
      <c r="H6" s="40">
        <v>5590</v>
      </c>
      <c r="I6" s="36">
        <v>2950</v>
      </c>
      <c r="J6" s="10">
        <v>2880</v>
      </c>
      <c r="K6" s="22">
        <v>2900</v>
      </c>
      <c r="L6" s="36" t="s">
        <v>48</v>
      </c>
      <c r="M6" s="5" t="s">
        <v>48</v>
      </c>
      <c r="N6" s="40">
        <v>1470</v>
      </c>
      <c r="O6" s="36">
        <v>19190</v>
      </c>
      <c r="P6" s="5">
        <v>23790</v>
      </c>
      <c r="Q6" s="8">
        <v>34390</v>
      </c>
      <c r="R6" s="5" t="s">
        <v>48</v>
      </c>
      <c r="S6" s="8">
        <v>43490</v>
      </c>
      <c r="T6" s="40">
        <v>43190</v>
      </c>
      <c r="U6" s="44">
        <v>13870</v>
      </c>
      <c r="V6" s="8">
        <v>20680</v>
      </c>
      <c r="W6" s="40">
        <v>25190</v>
      </c>
      <c r="X6" s="31">
        <v>4730</v>
      </c>
      <c r="Y6" s="36">
        <v>21590</v>
      </c>
      <c r="Z6" s="40">
        <v>30990</v>
      </c>
      <c r="AA6" s="36">
        <v>9600</v>
      </c>
      <c r="AB6" s="22" t="s">
        <v>48</v>
      </c>
      <c r="AD6" s="47">
        <f>SUM(D6:F6,H6,J6,O6,U6,X6)</f>
        <v>66000</v>
      </c>
      <c r="AE6" s="48">
        <f>SUM(D6:F6,H6,I6,N6,T6,W6,X6)</f>
        <v>102860</v>
      </c>
      <c r="AF6" s="18">
        <f>SUM(D6:F6,H6,J6,N6,O6,Y6,AA6)</f>
        <v>80060</v>
      </c>
      <c r="AG6" s="48">
        <f>SUM(D6:F6,H6,I6,N6,T6,Z6,AA6)</f>
        <v>113530</v>
      </c>
      <c r="AH6" s="54">
        <f t="shared" si="0"/>
        <v>0.21303030303030304</v>
      </c>
      <c r="AI6" s="55">
        <f t="shared" si="0"/>
        <v>0.10373322963251021</v>
      </c>
    </row>
    <row r="7" spans="2:35" x14ac:dyDescent="0.25">
      <c r="B7" s="19" t="s">
        <v>33</v>
      </c>
      <c r="C7" s="2" t="s">
        <v>42</v>
      </c>
      <c r="D7" s="30">
        <v>2724</v>
      </c>
      <c r="E7" s="35">
        <v>2682</v>
      </c>
      <c r="F7" s="36">
        <v>13593</v>
      </c>
      <c r="G7" s="22" t="s">
        <v>48</v>
      </c>
      <c r="H7" s="41">
        <v>7498</v>
      </c>
      <c r="I7" s="35">
        <v>2614</v>
      </c>
      <c r="J7" s="6">
        <v>2623</v>
      </c>
      <c r="K7" s="20">
        <v>2601</v>
      </c>
      <c r="L7" s="35" t="s">
        <v>48</v>
      </c>
      <c r="M7" s="3" t="s">
        <v>48</v>
      </c>
      <c r="N7" s="20">
        <v>1628</v>
      </c>
      <c r="O7" s="35">
        <v>20416</v>
      </c>
      <c r="P7" s="3">
        <v>23233</v>
      </c>
      <c r="Q7" s="3">
        <v>33926</v>
      </c>
      <c r="R7" s="3">
        <v>35511</v>
      </c>
      <c r="S7" s="3">
        <v>36985</v>
      </c>
      <c r="T7" s="20">
        <v>43005</v>
      </c>
      <c r="U7" s="35">
        <v>13280</v>
      </c>
      <c r="V7" s="3">
        <v>18698</v>
      </c>
      <c r="W7" s="20">
        <v>23285</v>
      </c>
      <c r="X7" s="30">
        <v>4439</v>
      </c>
      <c r="Y7" s="35">
        <v>19557</v>
      </c>
      <c r="Z7" s="20">
        <v>25479</v>
      </c>
      <c r="AA7" s="35" t="s">
        <v>48</v>
      </c>
      <c r="AB7" s="20">
        <v>10348</v>
      </c>
      <c r="AD7" s="52">
        <f>SUM(D7:F7,H4,K7,N7,O7,U7,X7)</f>
        <v>66278</v>
      </c>
      <c r="AE7" s="68">
        <f>SUM(D7:F7,H4,J7,N7,T7,W7,X7)</f>
        <v>98894</v>
      </c>
      <c r="AF7" s="52">
        <f>SUM(D7:F7,H4,K7,N7,O7,Y7,AB7)</f>
        <v>78464</v>
      </c>
      <c r="AG7" s="68">
        <f>SUM(D7:F7,H4,J7,N7,T7,Z7,AB7)</f>
        <v>106997</v>
      </c>
      <c r="AH7" s="54">
        <f t="shared" si="0"/>
        <v>0.18386191496424154</v>
      </c>
      <c r="AI7" s="55">
        <f t="shared" si="0"/>
        <v>8.1936214532732018E-2</v>
      </c>
    </row>
    <row r="8" spans="2:35" s="11" customFormat="1" x14ac:dyDescent="0.25">
      <c r="B8" s="21" t="s">
        <v>34</v>
      </c>
      <c r="C8" s="9" t="s">
        <v>43</v>
      </c>
      <c r="D8" s="32">
        <v>3350</v>
      </c>
      <c r="E8" s="36">
        <v>3600</v>
      </c>
      <c r="F8" s="36">
        <v>16160</v>
      </c>
      <c r="G8" s="22" t="s">
        <v>48</v>
      </c>
      <c r="H8" s="40">
        <v>5730</v>
      </c>
      <c r="I8" s="36">
        <v>3280</v>
      </c>
      <c r="J8" s="10">
        <v>3130</v>
      </c>
      <c r="K8" s="22">
        <v>3160</v>
      </c>
      <c r="L8" s="36" t="s">
        <v>48</v>
      </c>
      <c r="M8" s="5" t="s">
        <v>48</v>
      </c>
      <c r="N8" s="40">
        <v>1390</v>
      </c>
      <c r="O8" s="36" t="s">
        <v>48</v>
      </c>
      <c r="P8" s="8">
        <v>24920</v>
      </c>
      <c r="Q8" s="8">
        <v>38720</v>
      </c>
      <c r="R8" s="5" t="s">
        <v>48</v>
      </c>
      <c r="S8" s="8">
        <v>38850</v>
      </c>
      <c r="T8" s="22" t="s">
        <v>48</v>
      </c>
      <c r="U8" s="44">
        <v>15630</v>
      </c>
      <c r="V8" s="8">
        <v>22390</v>
      </c>
      <c r="W8" s="22" t="s">
        <v>48</v>
      </c>
      <c r="X8" s="31">
        <v>5030</v>
      </c>
      <c r="Y8" s="36">
        <v>22390</v>
      </c>
      <c r="Z8" s="40">
        <v>32900</v>
      </c>
      <c r="AA8" s="36" t="s">
        <v>48</v>
      </c>
      <c r="AB8" s="22">
        <v>12270</v>
      </c>
      <c r="AD8" s="47">
        <f>SUM(D8:F8,H4,J8,P8,U8,X8)</f>
        <v>76735</v>
      </c>
      <c r="AE8" s="48">
        <f>SUM(D8:F8,H4,I8,S8,V8,X8)</f>
        <v>97575</v>
      </c>
      <c r="AF8" s="18">
        <f>SUM(D8:F8,H4,J8,N8,P8,Y8,AB8)</f>
        <v>92125</v>
      </c>
      <c r="AG8" s="48">
        <f>SUM(D8:F8,H4,I8,N8,S8,Z8,AB8)</f>
        <v>116715</v>
      </c>
      <c r="AH8" s="54">
        <f t="shared" si="0"/>
        <v>0.20056037010490649</v>
      </c>
      <c r="AI8" s="55">
        <f t="shared" si="0"/>
        <v>0.19615680245964642</v>
      </c>
    </row>
    <row r="9" spans="2:35" x14ac:dyDescent="0.25">
      <c r="B9" s="19" t="s">
        <v>35</v>
      </c>
      <c r="C9" s="2" t="s">
        <v>44</v>
      </c>
      <c r="D9" s="30">
        <v>2508</v>
      </c>
      <c r="E9" s="36">
        <v>2684</v>
      </c>
      <c r="F9" s="36">
        <v>13336</v>
      </c>
      <c r="G9" s="20" t="s">
        <v>48</v>
      </c>
      <c r="H9" s="35">
        <v>5457</v>
      </c>
      <c r="I9" s="42">
        <v>2718</v>
      </c>
      <c r="J9" s="6" t="s">
        <v>48</v>
      </c>
      <c r="K9" s="43" t="s">
        <v>48</v>
      </c>
      <c r="L9" s="35">
        <v>1071</v>
      </c>
      <c r="M9" s="3">
        <v>1688</v>
      </c>
      <c r="N9" s="20">
        <v>1774</v>
      </c>
      <c r="O9" s="35" t="s">
        <v>48</v>
      </c>
      <c r="P9" s="3">
        <v>21558</v>
      </c>
      <c r="Q9" s="4">
        <v>35919</v>
      </c>
      <c r="R9" s="5" t="s">
        <v>48</v>
      </c>
      <c r="S9" s="3">
        <v>34331</v>
      </c>
      <c r="T9" s="41">
        <v>46131</v>
      </c>
      <c r="U9" s="35">
        <v>12669</v>
      </c>
      <c r="V9" s="3">
        <v>18505</v>
      </c>
      <c r="W9" s="20">
        <v>25546</v>
      </c>
      <c r="X9" s="30">
        <v>4385</v>
      </c>
      <c r="Y9" s="35">
        <v>21716</v>
      </c>
      <c r="Z9" s="20">
        <v>28128</v>
      </c>
      <c r="AA9" s="35" t="s">
        <v>48</v>
      </c>
      <c r="AB9" s="20">
        <v>10343</v>
      </c>
      <c r="AD9" s="52">
        <f>SUM(D9:F9,H9,I9,L9,P9,U9,X9)</f>
        <v>66386</v>
      </c>
      <c r="AE9" s="46">
        <f>SUM(D9:F9,H9,I9,N9,T9,W9,X9)</f>
        <v>104539</v>
      </c>
      <c r="AF9" s="52">
        <f>SUM(D9:F9,H9,I9,L9,P9,Y9,AB9)</f>
        <v>81391</v>
      </c>
      <c r="AG9" s="46">
        <f>SUM(D9:F9,H9,I9,N9,T9,Z9,AB9)</f>
        <v>113079</v>
      </c>
      <c r="AH9" s="54">
        <f t="shared" si="0"/>
        <v>0.22602657186756245</v>
      </c>
      <c r="AI9" s="55">
        <f t="shared" si="0"/>
        <v>8.1692000114789692E-2</v>
      </c>
    </row>
    <row r="10" spans="2:35" x14ac:dyDescent="0.25">
      <c r="B10" s="19" t="s">
        <v>36</v>
      </c>
      <c r="C10" s="2" t="s">
        <v>45</v>
      </c>
      <c r="D10" s="30">
        <v>2630</v>
      </c>
      <c r="E10" s="36">
        <v>3250</v>
      </c>
      <c r="F10" s="36">
        <v>15786</v>
      </c>
      <c r="G10" s="20" t="s">
        <v>48</v>
      </c>
      <c r="H10" s="35">
        <v>6152</v>
      </c>
      <c r="I10" s="35">
        <v>3010</v>
      </c>
      <c r="J10" s="6">
        <v>3056</v>
      </c>
      <c r="K10" s="20">
        <v>3076</v>
      </c>
      <c r="L10" s="35" t="s">
        <v>48</v>
      </c>
      <c r="M10" s="3">
        <v>1920</v>
      </c>
      <c r="N10" s="20">
        <v>1840</v>
      </c>
      <c r="O10" s="35" t="s">
        <v>48</v>
      </c>
      <c r="P10" s="4">
        <v>22530</v>
      </c>
      <c r="Q10" s="3">
        <v>33930</v>
      </c>
      <c r="R10" s="5" t="s">
        <v>48</v>
      </c>
      <c r="S10" s="3">
        <v>38280</v>
      </c>
      <c r="T10" s="20">
        <v>52110</v>
      </c>
      <c r="U10" s="35">
        <v>15060</v>
      </c>
      <c r="V10" s="3">
        <v>20560</v>
      </c>
      <c r="W10" s="20">
        <v>27130</v>
      </c>
      <c r="X10" s="45">
        <v>5530</v>
      </c>
      <c r="Y10" s="35" t="s">
        <v>48</v>
      </c>
      <c r="Z10" s="41">
        <v>33800</v>
      </c>
      <c r="AA10" s="35">
        <v>9090</v>
      </c>
      <c r="AB10" s="20" t="s">
        <v>48</v>
      </c>
      <c r="AD10" s="18">
        <f>SUM(D10:F10,H10,I10,N10,P10,U10,X10)</f>
        <v>75788</v>
      </c>
      <c r="AE10" s="46">
        <f>SUM(D10:F10,H10,K10,M10,T10,W10,X10)</f>
        <v>117584</v>
      </c>
      <c r="AF10" s="18">
        <f>SUM(D10:F10,H10,I10,N10,P10,Z10,AA10)</f>
        <v>98088</v>
      </c>
      <c r="AG10" s="46">
        <f>SUM(D10:F10,H10,K10,M10,T10,Z10,AA10)</f>
        <v>127814</v>
      </c>
      <c r="AH10" s="54">
        <f t="shared" si="0"/>
        <v>0.29424183248007602</v>
      </c>
      <c r="AI10" s="55">
        <f t="shared" si="0"/>
        <v>8.7001632875221113E-2</v>
      </c>
    </row>
    <row r="11" spans="2:35" s="11" customFormat="1" ht="15.75" thickBot="1" x14ac:dyDescent="0.3">
      <c r="B11" s="23" t="s">
        <v>47</v>
      </c>
      <c r="C11" s="24" t="s">
        <v>46</v>
      </c>
      <c r="D11" s="33">
        <v>2660</v>
      </c>
      <c r="E11" s="37">
        <v>3140</v>
      </c>
      <c r="F11" s="38">
        <v>14860</v>
      </c>
      <c r="G11" s="39">
        <v>17140</v>
      </c>
      <c r="H11" s="37">
        <v>5950</v>
      </c>
      <c r="I11" s="37">
        <v>2990</v>
      </c>
      <c r="J11" s="27">
        <v>2980</v>
      </c>
      <c r="K11" s="39">
        <v>2930</v>
      </c>
      <c r="L11" s="37" t="s">
        <v>48</v>
      </c>
      <c r="M11" s="25" t="s">
        <v>48</v>
      </c>
      <c r="N11" s="28">
        <v>1520</v>
      </c>
      <c r="O11" s="37">
        <v>21400</v>
      </c>
      <c r="P11" s="25" t="s">
        <v>48</v>
      </c>
      <c r="Q11" s="25">
        <v>35100</v>
      </c>
      <c r="R11" s="25">
        <v>38550</v>
      </c>
      <c r="S11" s="26">
        <v>37160</v>
      </c>
      <c r="T11" s="28">
        <v>42070</v>
      </c>
      <c r="U11" s="70">
        <v>14690</v>
      </c>
      <c r="V11" s="26">
        <v>25390</v>
      </c>
      <c r="W11" s="28">
        <v>25110</v>
      </c>
      <c r="X11" s="33">
        <v>4710</v>
      </c>
      <c r="Y11" s="37">
        <v>19490</v>
      </c>
      <c r="Z11" s="39">
        <v>27900</v>
      </c>
      <c r="AA11" s="37" t="s">
        <v>48</v>
      </c>
      <c r="AB11" s="28">
        <v>10140</v>
      </c>
      <c r="AD11" s="49">
        <f>SUM(D11:F11,H11,K11,N11,O11,U11,X11)</f>
        <v>71860</v>
      </c>
      <c r="AE11" s="50">
        <f>SUM(D11:E11,G11,,H11,I11,N11,T11,W11,X11)</f>
        <v>105290</v>
      </c>
      <c r="AF11" s="53">
        <f>SUM(D11:F11,H11,K11,N11,O11,Y11,AB11)</f>
        <v>82090</v>
      </c>
      <c r="AG11" s="50">
        <f>SUM(D11:E11,G11,H11,I11,N11,T11,Z11,AB11)</f>
        <v>113510</v>
      </c>
      <c r="AH11" s="56">
        <f t="shared" si="0"/>
        <v>0.14236014472585584</v>
      </c>
      <c r="AI11" s="57">
        <f t="shared" si="0"/>
        <v>7.8070092126507742E-2</v>
      </c>
    </row>
    <row r="12" spans="2:35" ht="45" x14ac:dyDescent="0.25">
      <c r="B12" s="1"/>
      <c r="C12" s="1"/>
      <c r="D12" s="13" t="s">
        <v>87</v>
      </c>
      <c r="E12" s="13" t="s">
        <v>67</v>
      </c>
      <c r="F12" s="13" t="s">
        <v>49</v>
      </c>
      <c r="G12" s="14"/>
      <c r="H12" s="13" t="s">
        <v>78</v>
      </c>
      <c r="I12" s="14"/>
      <c r="J12" s="13"/>
      <c r="K12" s="13"/>
      <c r="L12" s="13"/>
      <c r="M12" s="13"/>
      <c r="N12" s="13" t="s">
        <v>70</v>
      </c>
      <c r="O12" s="13"/>
      <c r="P12" s="13" t="s">
        <v>52</v>
      </c>
      <c r="Q12" s="13" t="s">
        <v>72</v>
      </c>
      <c r="R12" s="13"/>
      <c r="S12" s="14" t="s">
        <v>58</v>
      </c>
      <c r="T12" s="14" t="s">
        <v>59</v>
      </c>
      <c r="U12" s="14" t="s">
        <v>64</v>
      </c>
      <c r="V12" s="14" t="s">
        <v>64</v>
      </c>
      <c r="W12" s="14" t="s">
        <v>65</v>
      </c>
      <c r="X12" s="13" t="s">
        <v>62</v>
      </c>
      <c r="Y12" s="13"/>
      <c r="Z12" s="14" t="s">
        <v>66</v>
      </c>
      <c r="AA12" s="13"/>
      <c r="AB12" s="13" t="s">
        <v>63</v>
      </c>
      <c r="AC12" s="12"/>
      <c r="AD12" s="76" t="s">
        <v>83</v>
      </c>
      <c r="AE12" s="12"/>
      <c r="AF12" s="12"/>
      <c r="AG12" s="12"/>
      <c r="AH12" s="12"/>
      <c r="AI12" s="12"/>
    </row>
    <row r="13" spans="2:35" ht="45" x14ac:dyDescent="0.25">
      <c r="B13" s="1"/>
      <c r="C13" s="1"/>
      <c r="D13" s="13"/>
      <c r="E13" s="13"/>
      <c r="F13" s="13"/>
      <c r="G13" s="13"/>
      <c r="H13" s="13" t="s">
        <v>80</v>
      </c>
      <c r="I13" s="13"/>
      <c r="J13" s="13"/>
      <c r="K13" s="13"/>
      <c r="L13" s="13"/>
      <c r="M13" s="13"/>
      <c r="N13" s="15" t="s">
        <v>69</v>
      </c>
      <c r="O13" s="13"/>
      <c r="P13" s="13" t="s">
        <v>53</v>
      </c>
      <c r="Q13" s="13" t="s">
        <v>54</v>
      </c>
      <c r="R13" s="13"/>
      <c r="S13" s="14" t="s">
        <v>56</v>
      </c>
      <c r="T13" s="14" t="s">
        <v>73</v>
      </c>
      <c r="U13" s="13"/>
      <c r="V13" s="13"/>
      <c r="W13" s="13"/>
      <c r="X13" s="13"/>
      <c r="Y13" s="13"/>
      <c r="Z13" s="13"/>
      <c r="AA13" s="13"/>
      <c r="AB13" s="13"/>
      <c r="AC13" s="12"/>
      <c r="AD13" s="76"/>
      <c r="AE13" s="12"/>
      <c r="AF13" s="12"/>
      <c r="AG13" s="12"/>
      <c r="AH13" s="12"/>
      <c r="AI13" s="12"/>
    </row>
    <row r="14" spans="2:35" ht="33.75" x14ac:dyDescent="0.25">
      <c r="B14" s="1"/>
      <c r="C14" s="1"/>
      <c r="D14" s="13"/>
      <c r="E14" s="13"/>
      <c r="F14" s="13"/>
      <c r="G14" s="13"/>
      <c r="H14" s="13" t="s">
        <v>86</v>
      </c>
      <c r="I14" s="13"/>
      <c r="J14" s="13"/>
      <c r="K14" s="13"/>
      <c r="L14" s="13"/>
      <c r="M14" s="13"/>
      <c r="N14" s="13" t="s">
        <v>68</v>
      </c>
      <c r="O14" s="13"/>
      <c r="P14" s="13"/>
      <c r="Q14" s="13" t="s">
        <v>55</v>
      </c>
      <c r="R14" s="13"/>
      <c r="S14" s="13" t="s">
        <v>57</v>
      </c>
      <c r="T14" s="13" t="s">
        <v>60</v>
      </c>
      <c r="U14" s="13"/>
      <c r="V14" s="13"/>
      <c r="W14" s="13"/>
      <c r="X14" s="13"/>
      <c r="Y14" s="13"/>
      <c r="Z14" s="13"/>
      <c r="AA14" s="13"/>
      <c r="AB14" s="13"/>
      <c r="AC14" s="12"/>
      <c r="AD14" s="76"/>
      <c r="AE14" s="12"/>
      <c r="AF14" s="12"/>
      <c r="AG14" s="12"/>
      <c r="AH14" s="12"/>
      <c r="AI14" s="12"/>
    </row>
    <row r="15" spans="2:35" ht="45" x14ac:dyDescent="0.25">
      <c r="B15" s="1"/>
      <c r="C15" s="1"/>
      <c r="D15" s="13"/>
      <c r="E15" s="13"/>
      <c r="F15" s="13"/>
      <c r="G15" s="13"/>
      <c r="H15" s="13" t="s">
        <v>79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61</v>
      </c>
      <c r="U15" s="13"/>
      <c r="V15" s="13"/>
      <c r="W15" s="13"/>
      <c r="X15" s="13"/>
      <c r="Y15" s="13"/>
      <c r="Z15" s="13"/>
      <c r="AA15" s="13"/>
      <c r="AB15" s="13"/>
      <c r="AC15" s="12"/>
      <c r="AD15" s="76"/>
      <c r="AE15" s="12"/>
      <c r="AF15" s="12"/>
      <c r="AG15" s="12"/>
      <c r="AH15" s="12"/>
      <c r="AI15" s="12"/>
    </row>
    <row r="16" spans="2:3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x14ac:dyDescent="0.25">
      <c r="B17" s="1"/>
      <c r="C17" s="1"/>
      <c r="D17" s="1"/>
      <c r="E17" s="7" t="s">
        <v>85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x14ac:dyDescent="0.25">
      <c r="B18" s="1"/>
      <c r="C18" s="1"/>
      <c r="D18" s="1"/>
      <c r="E18" s="69" t="s">
        <v>84</v>
      </c>
      <c r="F18" s="69"/>
      <c r="G18" s="69"/>
      <c r="H18" s="69"/>
      <c r="I18" s="6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mergeCells count="11">
    <mergeCell ref="AA2:AB2"/>
    <mergeCell ref="AD2:AE2"/>
    <mergeCell ref="AF2:AG2"/>
    <mergeCell ref="AD12:AD15"/>
    <mergeCell ref="AH2:AI2"/>
    <mergeCell ref="Y2:Z2"/>
    <mergeCell ref="F2:G2"/>
    <mergeCell ref="I2:K2"/>
    <mergeCell ref="L2:N2"/>
    <mergeCell ref="O2:T2"/>
    <mergeCell ref="U2:W2"/>
  </mergeCells>
  <pageMargins left="0.7" right="0.7" top="0.75" bottom="0.75" header="0.3" footer="0.3"/>
  <pageSetup paperSize="9" orientation="portrait" verticalDpi="0" r:id="rId1"/>
  <ignoredErrors>
    <ignoredError sqref="AF9:AF10" formulaRange="1"/>
    <ignoredError sqref="A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на комплектующие</vt:lpstr>
    </vt:vector>
  </TitlesOfParts>
  <Company>https://a-panov.ru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x64</dc:creator>
  <cp:lastModifiedBy>none</cp:lastModifiedBy>
  <dcterms:created xsi:type="dcterms:W3CDTF">2017-12-09T17:15:50Z</dcterms:created>
  <dcterms:modified xsi:type="dcterms:W3CDTF">2017-12-11T08:03:34Z</dcterms:modified>
</cp:coreProperties>
</file>